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нач.кл. 2" sheetId="1" r:id="rId1"/>
    <sheet name="старшие классы" sheetId="2" r:id="rId2"/>
  </sheets>
  <definedNames>
    <definedName name="_xlnm.Print_Area" localSheetId="0">'нач.кл. 2'!$A$1:$G$45</definedName>
    <definedName name="_xlnm.Print_Area" localSheetId="1">'старшие классы'!$A$1:$G$46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<sst xmlns="http://schemas.openxmlformats.org/spreadsheetml/2006/main" count="130" uniqueCount="62">
  <si>
    <t>Должность</t>
  </si>
  <si>
    <t>учитель</t>
  </si>
  <si>
    <t>Итого</t>
  </si>
  <si>
    <t xml:space="preserve">Директор СОШ </t>
  </si>
  <si>
    <t>Средний должностной оклад в месяц, включая начисления на выплаты по оплате труда (руб.)</t>
  </si>
  <si>
    <t>Месячный фонд рабочего времени (час)</t>
  </si>
  <si>
    <t>Норма времени на оказание платной услуги (час)</t>
  </si>
  <si>
    <t>Затраты на оплату труда персонала (руб.)</t>
  </si>
  <si>
    <t>Фонд учителей п по штатному расписанию</t>
  </si>
  <si>
    <t>кол-во ставок</t>
  </si>
  <si>
    <t>Начисления на фонд.оплаты труда</t>
  </si>
  <si>
    <t>наименование материальных запасов</t>
  </si>
  <si>
    <t>(наименование платной услуги)</t>
  </si>
  <si>
    <t>Единица измерения</t>
  </si>
  <si>
    <t>Цена за единицу</t>
  </si>
  <si>
    <t>Всего затрат материальных запасов</t>
  </si>
  <si>
    <t>Расход      (в ед.изм.)</t>
  </si>
  <si>
    <t>Наименование оборудования</t>
  </si>
  <si>
    <t>Балансовая стоимость</t>
  </si>
  <si>
    <t>Годовая норма износа (%)</t>
  </si>
  <si>
    <t>Годовая норма времени работы оборудования (час)</t>
  </si>
  <si>
    <t>Время работы оборудования в процессе оказания платной услуги (час)</t>
  </si>
  <si>
    <t xml:space="preserve">Сумма начисленной амортизации 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</si>
  <si>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</si>
  <si>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предоставление платной услуги</t>
  </si>
  <si>
    <t xml:space="preserve">Прогноз затрат на административно-управленческий и обслуживающий персонал </t>
  </si>
  <si>
    <t xml:space="preserve">Прогноз суммарного фонда оплаты труда основного персонала </t>
  </si>
  <si>
    <t>Коэффициент накладных затрат (стр. 1+2+3)/стр.4)</t>
  </si>
  <si>
    <t>Таб.1</t>
  </si>
  <si>
    <t>Итого накладных затрат (стр.5 х стр.6)</t>
  </si>
  <si>
    <t xml:space="preserve">Наименование статей затрат </t>
  </si>
  <si>
    <t>Затраты на оплату труда основного персонала</t>
  </si>
  <si>
    <t>Затраты материальных запасов</t>
  </si>
  <si>
    <t>Накладные затраты, относимые на платную услугу</t>
  </si>
  <si>
    <t xml:space="preserve">Итого затрат </t>
  </si>
  <si>
    <t>Цена на платную услугу</t>
  </si>
  <si>
    <t>Сумма (руб.)</t>
  </si>
  <si>
    <t>Количесво учащихся, получающих платную услугу</t>
  </si>
  <si>
    <t>мел</t>
  </si>
  <si>
    <t>бумага</t>
  </si>
  <si>
    <t>шт</t>
  </si>
  <si>
    <t>пач</t>
  </si>
  <si>
    <t>ноутбук</t>
  </si>
  <si>
    <t>Расчет стоимости платной услуги по МБОУ СОШ № 10</t>
  </si>
  <si>
    <t>1.Рачет затрат на оплату труда основного персонала</t>
  </si>
  <si>
    <t>2.Расчет затрат на материальные запасы</t>
  </si>
  <si>
    <t>3.Расчет суммы начисленной амортизации оборудования</t>
  </si>
  <si>
    <t xml:space="preserve">4.Расчет накладных затрат </t>
  </si>
  <si>
    <t>5.Расчет цены на оказание платной услуги</t>
  </si>
  <si>
    <t>6=3 х 4 / 5</t>
  </si>
  <si>
    <t>методич.пособия</t>
  </si>
  <si>
    <t>начальные классы</t>
  </si>
  <si>
    <t>ФХД на 2014 г.</t>
  </si>
  <si>
    <t xml:space="preserve"> (факт 2013 г.)</t>
  </si>
  <si>
    <t>6=2х 3/4х5</t>
  </si>
  <si>
    <t>оборудование ст-тью до 40 тыс. 100% износ при оприходовании</t>
  </si>
  <si>
    <t xml:space="preserve">Прогноз затрат общехозяйственного назначения </t>
  </si>
  <si>
    <t>Сумма начисленой амортизации оборудования, используемых при оказании платной услуги</t>
  </si>
  <si>
    <t>кол-во занятий в год, час</t>
  </si>
  <si>
    <t>проектор</t>
  </si>
  <si>
    <t>метод.пособия</t>
  </si>
  <si>
    <t>старшие классы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</si>
</sst>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#,##0.0000"/>
    <numFmt numFmtId="184" formatCode="0.000000"/>
    <numFmt numFmtId="185" formatCode="0.00000"/>
    <numFmt numFmtId="186" formatCode="0.0000"/>
    <numFmt numFmtId="187" formatCode="0.00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V45"/>
  <sheetViews>
    <sheetView zoomScalePageLayoutView="0" workbookViewId="0" topLeftCell="A42">
      <selection activeCell="A1" sqref="A1:G44"/>
    </sheetView>
  </sheetViews>
  <sheetFormatPr defaultColWidth="9.140625" defaultRowHeight="12.75"/>
  <cols>
    <col min="1" max="1" width="15.57421875" style="2" customWidth="1"/>
    <col min="2" max="2" width="22.57421875" style="2" customWidth="1"/>
    <col min="3" max="3" width="9.140625" style="2" customWidth="1"/>
    <col min="4" max="4" width="10.140625" style="2" customWidth="1"/>
    <col min="5" max="6" width="9.140625" style="2" customWidth="1"/>
    <col min="7" max="7" width="11.140625" style="1" customWidth="1"/>
    <col min="8" max="13" width="9.140625" style="25" customWidth="1"/>
    <col min="14" max="22" width="9.140625" style="22" customWidth="1"/>
    <col min="23" max="16384" width="9.140625" style="1" customWidth="1"/>
  </cols>
  <sheetData>
    <row r="1" spans="1:7" ht="15.75">
      <c r="A1" s="38" t="s">
        <v>43</v>
      </c>
      <c r="B1" s="46"/>
      <c r="C1" s="46"/>
      <c r="D1" s="46"/>
      <c r="E1" s="46"/>
      <c r="F1" s="46"/>
      <c r="G1" s="46"/>
    </row>
    <row r="2" spans="1:7" ht="12.75">
      <c r="A2" s="47" t="s">
        <v>51</v>
      </c>
      <c r="B2" s="48"/>
      <c r="C2" s="48"/>
      <c r="D2" s="48"/>
      <c r="E2" s="48"/>
      <c r="F2" s="49"/>
      <c r="G2" s="49"/>
    </row>
    <row r="3" spans="1:7" ht="12.75">
      <c r="A3" s="50" t="s">
        <v>12</v>
      </c>
      <c r="B3" s="50"/>
      <c r="C3" s="50"/>
      <c r="D3" s="50"/>
      <c r="E3" s="50"/>
      <c r="F3" s="40"/>
      <c r="G3" s="40"/>
    </row>
    <row r="4" spans="6:7" ht="12.75">
      <c r="F4" s="3"/>
      <c r="G4" s="3"/>
    </row>
    <row r="5" spans="1:5" ht="15.75">
      <c r="A5" s="38" t="s">
        <v>44</v>
      </c>
      <c r="B5" s="51"/>
      <c r="C5" s="51"/>
      <c r="D5" s="51"/>
      <c r="E5" s="51"/>
    </row>
    <row r="6" spans="1:22" s="6" customFormat="1" ht="66" customHeight="1">
      <c r="A6" s="4" t="s">
        <v>0</v>
      </c>
      <c r="B6" s="4" t="s">
        <v>4</v>
      </c>
      <c r="C6" s="4" t="s">
        <v>5</v>
      </c>
      <c r="D6" s="4" t="s">
        <v>6</v>
      </c>
      <c r="E6" s="4" t="s">
        <v>7</v>
      </c>
      <c r="F6" s="5"/>
      <c r="H6" s="26" t="s">
        <v>8</v>
      </c>
      <c r="I6" s="26" t="s">
        <v>9</v>
      </c>
      <c r="J6" s="26" t="s">
        <v>10</v>
      </c>
      <c r="K6" s="27" t="s">
        <v>4</v>
      </c>
      <c r="L6" s="28"/>
      <c r="M6" s="28"/>
      <c r="N6" s="23"/>
      <c r="O6" s="23"/>
      <c r="P6" s="23"/>
      <c r="Q6" s="23"/>
      <c r="R6" s="23"/>
      <c r="S6" s="23"/>
      <c r="T6" s="23"/>
      <c r="U6" s="23"/>
      <c r="V6" s="23"/>
    </row>
    <row r="7" spans="1:11" ht="11.25">
      <c r="A7" s="7" t="s">
        <v>1</v>
      </c>
      <c r="B7" s="8">
        <f>K7</f>
        <v>19363.454483999998</v>
      </c>
      <c r="C7" s="7">
        <v>72.5</v>
      </c>
      <c r="D7" s="7">
        <v>1</v>
      </c>
      <c r="E7" s="8">
        <f>B7/C7*D7</f>
        <v>267.08213081379307</v>
      </c>
      <c r="H7" s="29">
        <v>520522.97</v>
      </c>
      <c r="I7" s="30">
        <v>35</v>
      </c>
      <c r="J7" s="29">
        <f>H7/I7*0.302</f>
        <v>4491.369626857142</v>
      </c>
      <c r="K7" s="29">
        <f>H7/I7+J7</f>
        <v>19363.454483999998</v>
      </c>
    </row>
    <row r="8" spans="8:11" ht="11.25">
      <c r="H8" s="30"/>
      <c r="I8" s="30"/>
      <c r="J8" s="30"/>
      <c r="K8" s="30"/>
    </row>
    <row r="10" spans="1:5" ht="15.75">
      <c r="A10" s="38" t="s">
        <v>45</v>
      </c>
      <c r="B10" s="38"/>
      <c r="C10" s="38"/>
      <c r="D10" s="38"/>
      <c r="E10" s="38"/>
    </row>
    <row r="11" spans="1:7" ht="56.25">
      <c r="A11" s="4" t="s">
        <v>11</v>
      </c>
      <c r="B11" s="4" t="s">
        <v>13</v>
      </c>
      <c r="C11" s="4" t="s">
        <v>16</v>
      </c>
      <c r="D11" s="4" t="s">
        <v>14</v>
      </c>
      <c r="E11" s="4" t="s">
        <v>58</v>
      </c>
      <c r="F11" s="4" t="s">
        <v>15</v>
      </c>
      <c r="G11" s="2"/>
    </row>
    <row r="12" spans="1:7" ht="11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 t="s">
        <v>49</v>
      </c>
      <c r="G12" s="2"/>
    </row>
    <row r="13" spans="1:7" ht="11.25">
      <c r="A13" s="9" t="s">
        <v>38</v>
      </c>
      <c r="B13" s="7" t="s">
        <v>40</v>
      </c>
      <c r="C13" s="7">
        <v>20</v>
      </c>
      <c r="D13" s="7">
        <v>1.5</v>
      </c>
      <c r="E13" s="7">
        <v>20</v>
      </c>
      <c r="F13" s="8">
        <f>C13*D13/E13</f>
        <v>1.5</v>
      </c>
      <c r="G13" s="2"/>
    </row>
    <row r="14" spans="1:7" ht="11.25">
      <c r="A14" s="9" t="s">
        <v>39</v>
      </c>
      <c r="B14" s="7" t="s">
        <v>41</v>
      </c>
      <c r="C14" s="7">
        <v>2</v>
      </c>
      <c r="D14" s="7">
        <v>250</v>
      </c>
      <c r="E14" s="7">
        <v>20</v>
      </c>
      <c r="F14" s="8">
        <f>C14*D14/E14</f>
        <v>25</v>
      </c>
      <c r="G14" s="2"/>
    </row>
    <row r="15" spans="1:7" ht="11.25">
      <c r="A15" s="9" t="s">
        <v>50</v>
      </c>
      <c r="B15" s="7" t="s">
        <v>40</v>
      </c>
      <c r="C15" s="7">
        <v>2</v>
      </c>
      <c r="D15" s="7">
        <v>300</v>
      </c>
      <c r="E15" s="7">
        <v>20</v>
      </c>
      <c r="F15" s="8">
        <f>C15*D15/E15</f>
        <v>30</v>
      </c>
      <c r="G15" s="2"/>
    </row>
    <row r="16" spans="1:22" ht="11.25">
      <c r="A16" s="10" t="s">
        <v>2</v>
      </c>
      <c r="B16" s="11"/>
      <c r="C16" s="11"/>
      <c r="D16" s="11"/>
      <c r="E16" s="12"/>
      <c r="F16" s="12">
        <f>SUM(F13:F15)</f>
        <v>56.5</v>
      </c>
      <c r="G16" s="25"/>
      <c r="M16" s="22"/>
      <c r="V16" s="1"/>
    </row>
    <row r="19" spans="1:7" ht="15.75">
      <c r="A19" s="38" t="s">
        <v>46</v>
      </c>
      <c r="B19" s="38"/>
      <c r="C19" s="38"/>
      <c r="D19" s="38"/>
      <c r="E19" s="38"/>
      <c r="F19" s="38"/>
      <c r="G19" s="38"/>
    </row>
    <row r="20" spans="1:22" ht="101.25">
      <c r="A20" s="4" t="s">
        <v>17</v>
      </c>
      <c r="B20" s="4" t="s">
        <v>18</v>
      </c>
      <c r="C20" s="4" t="s">
        <v>19</v>
      </c>
      <c r="D20" s="4" t="s">
        <v>20</v>
      </c>
      <c r="E20" s="4" t="s">
        <v>21</v>
      </c>
      <c r="F20" s="4" t="s">
        <v>22</v>
      </c>
      <c r="G20" s="22"/>
      <c r="V20" s="1"/>
    </row>
    <row r="21" spans="1:22" ht="11.25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 t="s">
        <v>54</v>
      </c>
      <c r="G21" s="22"/>
      <c r="V21" s="1"/>
    </row>
    <row r="22" spans="1:22" ht="12.75">
      <c r="A22" s="14" t="s">
        <v>42</v>
      </c>
      <c r="B22" s="7">
        <v>14863</v>
      </c>
      <c r="C22" s="7">
        <v>0</v>
      </c>
      <c r="D22" s="7">
        <v>20</v>
      </c>
      <c r="E22" s="7">
        <v>1</v>
      </c>
      <c r="F22" s="33">
        <f>B22*C22/D22*E22</f>
        <v>0</v>
      </c>
      <c r="G22" s="22"/>
      <c r="H22" s="25" t="s">
        <v>55</v>
      </c>
      <c r="V22" s="1"/>
    </row>
    <row r="23" spans="1:21" s="16" customFormat="1" ht="11.25">
      <c r="A23" s="10" t="s">
        <v>2</v>
      </c>
      <c r="B23" s="15"/>
      <c r="C23" s="15"/>
      <c r="D23" s="15"/>
      <c r="E23" s="15"/>
      <c r="F23" s="34">
        <f>SUM(F22:F22)</f>
        <v>0</v>
      </c>
      <c r="G23" s="24"/>
      <c r="H23" s="31"/>
      <c r="I23" s="31"/>
      <c r="J23" s="31"/>
      <c r="K23" s="31"/>
      <c r="L23" s="31"/>
      <c r="M23" s="31"/>
      <c r="N23" s="24"/>
      <c r="O23" s="24"/>
      <c r="P23" s="24"/>
      <c r="Q23" s="24"/>
      <c r="R23" s="24"/>
      <c r="S23" s="24"/>
      <c r="T23" s="24"/>
      <c r="U23" s="24"/>
    </row>
    <row r="25" spans="1:6" ht="15.75">
      <c r="A25" s="38" t="s">
        <v>47</v>
      </c>
      <c r="B25" s="40"/>
      <c r="C25" s="40"/>
      <c r="D25" s="40"/>
      <c r="E25" s="40"/>
      <c r="F25" s="40"/>
    </row>
    <row r="26" spans="1:13" ht="12.75" customHeight="1">
      <c r="A26" s="35" t="s">
        <v>25</v>
      </c>
      <c r="B26" s="36"/>
      <c r="C26" s="36"/>
      <c r="D26" s="36"/>
      <c r="E26" s="37"/>
      <c r="F26" s="17">
        <v>2813100</v>
      </c>
      <c r="G26" s="18"/>
      <c r="H26" s="32"/>
      <c r="I26" s="32"/>
      <c r="J26" s="32"/>
      <c r="K26" s="44" t="s">
        <v>52</v>
      </c>
      <c r="L26" s="45"/>
      <c r="M26" s="45"/>
    </row>
    <row r="27" spans="1:13" ht="12.75" customHeight="1">
      <c r="A27" s="35" t="s">
        <v>56</v>
      </c>
      <c r="B27" s="36"/>
      <c r="C27" s="36"/>
      <c r="D27" s="36"/>
      <c r="E27" s="37"/>
      <c r="F27" s="17">
        <v>2359000</v>
      </c>
      <c r="G27" s="18"/>
      <c r="H27" s="32"/>
      <c r="I27" s="32"/>
      <c r="J27" s="32"/>
      <c r="K27" s="44" t="s">
        <v>52</v>
      </c>
      <c r="L27" s="45"/>
      <c r="M27" s="45"/>
    </row>
    <row r="28" spans="1:13" ht="12.75" customHeight="1">
      <c r="A28" s="35" t="s">
        <v>23</v>
      </c>
      <c r="B28" s="36"/>
      <c r="C28" s="36"/>
      <c r="D28" s="36"/>
      <c r="E28" s="37"/>
      <c r="F28" s="17">
        <v>947105</v>
      </c>
      <c r="G28" s="18"/>
      <c r="H28" s="32"/>
      <c r="I28" s="32"/>
      <c r="J28" s="32"/>
      <c r="K28" s="44" t="s">
        <v>53</v>
      </c>
      <c r="L28" s="45"/>
      <c r="M28" s="45"/>
    </row>
    <row r="29" spans="1:13" ht="24" customHeight="1">
      <c r="A29" s="35" t="s">
        <v>26</v>
      </c>
      <c r="B29" s="36"/>
      <c r="C29" s="36"/>
      <c r="D29" s="36"/>
      <c r="E29" s="37"/>
      <c r="F29" s="17">
        <v>9557700</v>
      </c>
      <c r="G29" s="18"/>
      <c r="H29" s="32"/>
      <c r="I29" s="32"/>
      <c r="J29" s="32"/>
      <c r="K29" s="44" t="s">
        <v>52</v>
      </c>
      <c r="L29" s="45"/>
      <c r="M29" s="45"/>
    </row>
    <row r="30" spans="1:13" ht="12.75">
      <c r="A30" s="35" t="s">
        <v>27</v>
      </c>
      <c r="B30" s="36"/>
      <c r="C30" s="36"/>
      <c r="D30" s="36"/>
      <c r="E30" s="37"/>
      <c r="F30" s="19">
        <f>(F26+F27+F28)/F29</f>
        <v>0.640238237232807</v>
      </c>
      <c r="G30" s="18"/>
      <c r="H30" s="32"/>
      <c r="I30" s="32"/>
      <c r="J30" s="32"/>
      <c r="K30" s="44"/>
      <c r="L30" s="45"/>
      <c r="M30" s="45"/>
    </row>
    <row r="31" spans="1:13" ht="12.75">
      <c r="A31" s="35" t="s">
        <v>24</v>
      </c>
      <c r="B31" s="36"/>
      <c r="C31" s="36"/>
      <c r="D31" s="36"/>
      <c r="E31" s="37"/>
      <c r="F31" s="19">
        <f>E7</f>
        <v>267.08213081379307</v>
      </c>
      <c r="G31" s="18"/>
      <c r="H31" s="32"/>
      <c r="I31" s="32"/>
      <c r="J31" s="32"/>
      <c r="K31" s="44" t="s">
        <v>28</v>
      </c>
      <c r="L31" s="45"/>
      <c r="M31" s="45"/>
    </row>
    <row r="32" spans="1:12" ht="11.25">
      <c r="A32" s="35" t="s">
        <v>29</v>
      </c>
      <c r="B32" s="36"/>
      <c r="C32" s="36"/>
      <c r="D32" s="36"/>
      <c r="E32" s="37"/>
      <c r="F32" s="19">
        <f>F31*F30</f>
        <v>170.99619262860486</v>
      </c>
      <c r="G32" s="18"/>
      <c r="H32" s="32"/>
      <c r="I32" s="32"/>
      <c r="J32" s="32"/>
      <c r="K32" s="32"/>
      <c r="L32" s="30"/>
    </row>
    <row r="33" spans="7:10" ht="11.25">
      <c r="G33" s="2"/>
      <c r="H33" s="30"/>
      <c r="I33" s="30"/>
      <c r="J33" s="30"/>
    </row>
    <row r="35" spans="1:7" ht="15.75">
      <c r="A35" s="38" t="s">
        <v>48</v>
      </c>
      <c r="B35" s="39"/>
      <c r="C35" s="40"/>
      <c r="D35" s="40"/>
      <c r="E35" s="40"/>
      <c r="F35" s="40"/>
      <c r="G35" s="40"/>
    </row>
    <row r="36" spans="1:10" ht="22.5">
      <c r="A36" s="41" t="s">
        <v>30</v>
      </c>
      <c r="B36" s="42"/>
      <c r="C36" s="42"/>
      <c r="D36" s="42"/>
      <c r="E36" s="43"/>
      <c r="F36" s="4" t="s">
        <v>36</v>
      </c>
      <c r="G36" s="2"/>
      <c r="H36" s="30"/>
      <c r="I36" s="30"/>
      <c r="J36" s="30"/>
    </row>
    <row r="37" spans="1:10" ht="11.25">
      <c r="A37" s="35" t="s">
        <v>31</v>
      </c>
      <c r="B37" s="36"/>
      <c r="C37" s="36"/>
      <c r="D37" s="36"/>
      <c r="E37" s="37"/>
      <c r="F37" s="19">
        <f>E7</f>
        <v>267.08213081379307</v>
      </c>
      <c r="G37" s="2"/>
      <c r="H37" s="30"/>
      <c r="I37" s="30"/>
      <c r="J37" s="30"/>
    </row>
    <row r="38" spans="1:10" ht="11.25">
      <c r="A38" s="35" t="s">
        <v>32</v>
      </c>
      <c r="B38" s="36"/>
      <c r="C38" s="36"/>
      <c r="D38" s="36"/>
      <c r="E38" s="37"/>
      <c r="F38" s="20">
        <f>F16</f>
        <v>56.5</v>
      </c>
      <c r="G38" s="2"/>
      <c r="H38" s="30"/>
      <c r="I38" s="30"/>
      <c r="J38" s="30"/>
    </row>
    <row r="39" spans="1:10" ht="11.25" customHeight="1">
      <c r="A39" s="35" t="s">
        <v>57</v>
      </c>
      <c r="B39" s="36"/>
      <c r="C39" s="36"/>
      <c r="D39" s="36"/>
      <c r="E39" s="37"/>
      <c r="F39" s="19">
        <f>F23</f>
        <v>0</v>
      </c>
      <c r="G39" s="2"/>
      <c r="H39" s="30"/>
      <c r="I39" s="30"/>
      <c r="J39" s="30"/>
    </row>
    <row r="40" spans="1:10" ht="11.25">
      <c r="A40" s="35" t="s">
        <v>33</v>
      </c>
      <c r="B40" s="36"/>
      <c r="C40" s="36"/>
      <c r="D40" s="36"/>
      <c r="E40" s="37"/>
      <c r="F40" s="19">
        <f>F32</f>
        <v>170.99619262860486</v>
      </c>
      <c r="G40" s="2"/>
      <c r="H40" s="30"/>
      <c r="I40" s="30"/>
      <c r="J40" s="30"/>
    </row>
    <row r="41" spans="1:10" ht="11.25">
      <c r="A41" s="35" t="s">
        <v>34</v>
      </c>
      <c r="B41" s="36"/>
      <c r="C41" s="36"/>
      <c r="D41" s="36"/>
      <c r="E41" s="37"/>
      <c r="F41" s="19">
        <f>SUM(F37:F40)</f>
        <v>494.57832344239796</v>
      </c>
      <c r="G41" s="2"/>
      <c r="H41" s="30"/>
      <c r="I41" s="30"/>
      <c r="J41" s="30"/>
    </row>
    <row r="42" spans="1:10" ht="11.25">
      <c r="A42" s="35" t="s">
        <v>37</v>
      </c>
      <c r="B42" s="36"/>
      <c r="C42" s="36"/>
      <c r="D42" s="36"/>
      <c r="E42" s="37"/>
      <c r="F42" s="4">
        <v>20</v>
      </c>
      <c r="G42" s="2"/>
      <c r="H42" s="30"/>
      <c r="I42" s="30"/>
      <c r="J42" s="30"/>
    </row>
    <row r="43" spans="1:10" ht="11.25">
      <c r="A43" s="35" t="s">
        <v>35</v>
      </c>
      <c r="B43" s="36"/>
      <c r="C43" s="36"/>
      <c r="D43" s="36"/>
      <c r="E43" s="37"/>
      <c r="F43" s="17">
        <f>F41/F42</f>
        <v>24.7289161721199</v>
      </c>
      <c r="G43" s="2"/>
      <c r="H43" s="30"/>
      <c r="I43" s="30"/>
      <c r="J43" s="30"/>
    </row>
    <row r="44" spans="1:2" ht="12.75">
      <c r="A44" s="21"/>
      <c r="B44" s="21"/>
    </row>
    <row r="45" spans="1:2" ht="12.75">
      <c r="A45" s="21" t="s">
        <v>3</v>
      </c>
      <c r="B45" s="21"/>
    </row>
  </sheetData>
  <sheetProtection/>
  <mergeCells count="29">
    <mergeCell ref="A1:G1"/>
    <mergeCell ref="A2:G2"/>
    <mergeCell ref="A3:G3"/>
    <mergeCell ref="A5:E5"/>
    <mergeCell ref="A10:E10"/>
    <mergeCell ref="A19:G19"/>
    <mergeCell ref="A25:F25"/>
    <mergeCell ref="A26:E26"/>
    <mergeCell ref="K26:M26"/>
    <mergeCell ref="A27:E27"/>
    <mergeCell ref="K27:M27"/>
    <mergeCell ref="A28:E28"/>
    <mergeCell ref="K28:M28"/>
    <mergeCell ref="A29:E29"/>
    <mergeCell ref="K29:M29"/>
    <mergeCell ref="A30:E30"/>
    <mergeCell ref="K30:M30"/>
    <mergeCell ref="A31:E31"/>
    <mergeCell ref="K31:M31"/>
    <mergeCell ref="A40:E40"/>
    <mergeCell ref="A41:E41"/>
    <mergeCell ref="A42:E42"/>
    <mergeCell ref="A43:E43"/>
    <mergeCell ref="A32:E32"/>
    <mergeCell ref="A35:G35"/>
    <mergeCell ref="A36:E36"/>
    <mergeCell ref="A37:E37"/>
    <mergeCell ref="A38:E38"/>
    <mergeCell ref="A39:E39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V46"/>
  <sheetViews>
    <sheetView tabSelected="1" zoomScalePageLayoutView="0" workbookViewId="0" topLeftCell="A17">
      <selection activeCell="A1" sqref="A1:G45"/>
    </sheetView>
  </sheetViews>
  <sheetFormatPr defaultColWidth="9.140625" defaultRowHeight="12.75"/>
  <cols>
    <col min="1" max="1" width="15.57421875" style="2" customWidth="1"/>
    <col min="2" max="2" width="22.57421875" style="2" customWidth="1"/>
    <col min="3" max="3" width="9.140625" style="2" customWidth="1"/>
    <col min="4" max="4" width="10.140625" style="2" customWidth="1"/>
    <col min="5" max="6" width="9.140625" style="2" customWidth="1"/>
    <col min="7" max="7" width="11.140625" style="1" customWidth="1"/>
    <col min="8" max="13" width="9.140625" style="25" customWidth="1"/>
    <col min="14" max="22" width="9.140625" style="22" customWidth="1"/>
    <col min="23" max="16384" width="9.140625" style="1" customWidth="1"/>
  </cols>
  <sheetData>
    <row r="1" spans="1:7" ht="15.75">
      <c r="A1" s="38" t="s">
        <v>43</v>
      </c>
      <c r="B1" s="46"/>
      <c r="C1" s="46"/>
      <c r="D1" s="46"/>
      <c r="E1" s="46"/>
      <c r="F1" s="46"/>
      <c r="G1" s="46"/>
    </row>
    <row r="2" spans="1:7" ht="12.75">
      <c r="A2" s="47" t="s">
        <v>61</v>
      </c>
      <c r="B2" s="48"/>
      <c r="C2" s="48"/>
      <c r="D2" s="48"/>
      <c r="E2" s="48"/>
      <c r="F2" s="49"/>
      <c r="G2" s="49"/>
    </row>
    <row r="3" spans="1:7" ht="12.75">
      <c r="A3" s="50" t="s">
        <v>12</v>
      </c>
      <c r="B3" s="50"/>
      <c r="C3" s="50"/>
      <c r="D3" s="50"/>
      <c r="E3" s="50"/>
      <c r="F3" s="40"/>
      <c r="G3" s="40"/>
    </row>
    <row r="4" spans="6:7" ht="12.75">
      <c r="F4" s="3"/>
      <c r="G4" s="3"/>
    </row>
    <row r="5" spans="1:5" ht="15.75">
      <c r="A5" s="38" t="s">
        <v>44</v>
      </c>
      <c r="B5" s="51"/>
      <c r="C5" s="51"/>
      <c r="D5" s="51"/>
      <c r="E5" s="51"/>
    </row>
    <row r="6" spans="1:22" s="6" customFormat="1" ht="66" customHeight="1">
      <c r="A6" s="4" t="s">
        <v>0</v>
      </c>
      <c r="B6" s="4" t="s">
        <v>4</v>
      </c>
      <c r="C6" s="4" t="s">
        <v>5</v>
      </c>
      <c r="D6" s="4" t="s">
        <v>6</v>
      </c>
      <c r="E6" s="4" t="s">
        <v>7</v>
      </c>
      <c r="F6" s="5"/>
      <c r="H6" s="26" t="s">
        <v>8</v>
      </c>
      <c r="I6" s="26" t="s">
        <v>9</v>
      </c>
      <c r="J6" s="26" t="s">
        <v>10</v>
      </c>
      <c r="K6" s="27" t="s">
        <v>4</v>
      </c>
      <c r="L6" s="28"/>
      <c r="M6" s="28"/>
      <c r="N6" s="23"/>
      <c r="O6" s="23"/>
      <c r="P6" s="23"/>
      <c r="Q6" s="23"/>
      <c r="R6" s="23"/>
      <c r="S6" s="23"/>
      <c r="T6" s="23"/>
      <c r="U6" s="23"/>
      <c r="V6" s="23"/>
    </row>
    <row r="7" spans="1:11" ht="11.25">
      <c r="A7" s="7" t="s">
        <v>1</v>
      </c>
      <c r="B7" s="8">
        <f>K7</f>
        <v>19363.454483999998</v>
      </c>
      <c r="C7" s="7">
        <v>72.5</v>
      </c>
      <c r="D7" s="7">
        <v>1</v>
      </c>
      <c r="E7" s="8">
        <f>B7/C7*D7</f>
        <v>267.08213081379307</v>
      </c>
      <c r="H7" s="29">
        <v>520522.97</v>
      </c>
      <c r="I7" s="30">
        <v>35</v>
      </c>
      <c r="J7" s="29">
        <f>H7/I7*0.302</f>
        <v>4491.369626857142</v>
      </c>
      <c r="K7" s="29">
        <f>H7/I7+J7</f>
        <v>19363.454483999998</v>
      </c>
    </row>
    <row r="8" spans="8:11" ht="11.25">
      <c r="H8" s="30"/>
      <c r="I8" s="30"/>
      <c r="J8" s="30"/>
      <c r="K8" s="30"/>
    </row>
    <row r="10" spans="1:5" ht="15.75">
      <c r="A10" s="38" t="s">
        <v>45</v>
      </c>
      <c r="B10" s="38"/>
      <c r="C10" s="38"/>
      <c r="D10" s="38"/>
      <c r="E10" s="38"/>
    </row>
    <row r="11" spans="1:7" ht="56.25">
      <c r="A11" s="4" t="s">
        <v>11</v>
      </c>
      <c r="B11" s="4" t="s">
        <v>13</v>
      </c>
      <c r="C11" s="4" t="s">
        <v>16</v>
      </c>
      <c r="D11" s="4" t="s">
        <v>14</v>
      </c>
      <c r="E11" s="4" t="s">
        <v>58</v>
      </c>
      <c r="F11" s="4" t="s">
        <v>15</v>
      </c>
      <c r="G11" s="2"/>
    </row>
    <row r="12" spans="1:7" ht="11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 t="s">
        <v>49</v>
      </c>
      <c r="G12" s="2"/>
    </row>
    <row r="13" spans="1:7" ht="11.25">
      <c r="A13" s="9" t="s">
        <v>38</v>
      </c>
      <c r="B13" s="7" t="s">
        <v>40</v>
      </c>
      <c r="C13" s="7">
        <v>10</v>
      </c>
      <c r="D13" s="7">
        <v>1.5</v>
      </c>
      <c r="E13" s="7">
        <v>30</v>
      </c>
      <c r="F13" s="8">
        <f>C13*D13/E13</f>
        <v>0.5</v>
      </c>
      <c r="G13" s="2"/>
    </row>
    <row r="14" spans="1:7" ht="11.25">
      <c r="A14" s="9" t="s">
        <v>39</v>
      </c>
      <c r="B14" s="7" t="s">
        <v>41</v>
      </c>
      <c r="C14" s="7">
        <v>4</v>
      </c>
      <c r="D14" s="7">
        <v>250</v>
      </c>
      <c r="E14" s="7">
        <v>30</v>
      </c>
      <c r="F14" s="8">
        <f>C14*D14/E14</f>
        <v>33.333333333333336</v>
      </c>
      <c r="G14" s="2"/>
    </row>
    <row r="15" spans="1:7" ht="11.25">
      <c r="A15" s="9" t="s">
        <v>59</v>
      </c>
      <c r="B15" s="7" t="s">
        <v>40</v>
      </c>
      <c r="C15" s="7">
        <v>1</v>
      </c>
      <c r="D15" s="7">
        <v>17000</v>
      </c>
      <c r="E15" s="7">
        <v>30</v>
      </c>
      <c r="F15" s="8">
        <f>C15*D15/E15</f>
        <v>566.6666666666666</v>
      </c>
      <c r="G15" s="2"/>
    </row>
    <row r="16" spans="1:7" ht="11.25">
      <c r="A16" s="9" t="s">
        <v>60</v>
      </c>
      <c r="B16" s="7" t="s">
        <v>40</v>
      </c>
      <c r="C16" s="7">
        <v>2</v>
      </c>
      <c r="D16" s="7">
        <v>150</v>
      </c>
      <c r="E16" s="7">
        <v>30</v>
      </c>
      <c r="F16" s="8">
        <f>C16*D16/E16</f>
        <v>10</v>
      </c>
      <c r="G16" s="2"/>
    </row>
    <row r="17" spans="1:7" ht="11.25">
      <c r="A17" s="10" t="s">
        <v>2</v>
      </c>
      <c r="B17" s="11"/>
      <c r="C17" s="11"/>
      <c r="D17" s="11"/>
      <c r="E17" s="11"/>
      <c r="F17" s="12">
        <f>SUM(F13:F16)</f>
        <v>610.5</v>
      </c>
      <c r="G17" s="2"/>
    </row>
    <row r="20" spans="1:7" ht="15.75">
      <c r="A20" s="38" t="s">
        <v>46</v>
      </c>
      <c r="B20" s="38"/>
      <c r="C20" s="38"/>
      <c r="D20" s="38"/>
      <c r="E20" s="38"/>
      <c r="F20" s="38"/>
      <c r="G20" s="38"/>
    </row>
    <row r="21" spans="1:22" ht="101.25">
      <c r="A21" s="4" t="s">
        <v>17</v>
      </c>
      <c r="B21" s="4" t="s">
        <v>18</v>
      </c>
      <c r="C21" s="4" t="s">
        <v>19</v>
      </c>
      <c r="D21" s="4" t="s">
        <v>20</v>
      </c>
      <c r="E21" s="4" t="s">
        <v>21</v>
      </c>
      <c r="F21" s="4" t="s">
        <v>22</v>
      </c>
      <c r="G21" s="22"/>
      <c r="V21" s="1"/>
    </row>
    <row r="22" spans="1:22" ht="11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 t="s">
        <v>54</v>
      </c>
      <c r="G22" s="22"/>
      <c r="V22" s="1"/>
    </row>
    <row r="23" spans="1:22" ht="12.75">
      <c r="A23" s="14" t="s">
        <v>42</v>
      </c>
      <c r="B23" s="7">
        <v>14863</v>
      </c>
      <c r="C23" s="7">
        <v>0</v>
      </c>
      <c r="D23" s="7">
        <v>20</v>
      </c>
      <c r="E23" s="7">
        <v>30</v>
      </c>
      <c r="F23" s="33">
        <f>B23*C23/D23*E23</f>
        <v>0</v>
      </c>
      <c r="G23" s="22"/>
      <c r="H23" s="25" t="s">
        <v>55</v>
      </c>
      <c r="V23" s="1"/>
    </row>
    <row r="24" spans="1:21" s="16" customFormat="1" ht="11.25">
      <c r="A24" s="10" t="s">
        <v>2</v>
      </c>
      <c r="B24" s="15"/>
      <c r="C24" s="15"/>
      <c r="D24" s="15"/>
      <c r="E24" s="15"/>
      <c r="F24" s="34">
        <f>SUM(F23:F23)</f>
        <v>0</v>
      </c>
      <c r="G24" s="24"/>
      <c r="H24" s="31"/>
      <c r="I24" s="31"/>
      <c r="J24" s="31"/>
      <c r="K24" s="31"/>
      <c r="L24" s="31"/>
      <c r="M24" s="31"/>
      <c r="N24" s="24"/>
      <c r="O24" s="24"/>
      <c r="P24" s="24"/>
      <c r="Q24" s="24"/>
      <c r="R24" s="24"/>
      <c r="S24" s="24"/>
      <c r="T24" s="24"/>
      <c r="U24" s="24"/>
    </row>
    <row r="26" spans="1:6" ht="15.75">
      <c r="A26" s="38" t="s">
        <v>47</v>
      </c>
      <c r="B26" s="40"/>
      <c r="C26" s="40"/>
      <c r="D26" s="40"/>
      <c r="E26" s="40"/>
      <c r="F26" s="40"/>
    </row>
    <row r="27" spans="1:13" ht="12.75" customHeight="1">
      <c r="A27" s="35" t="s">
        <v>25</v>
      </c>
      <c r="B27" s="36"/>
      <c r="C27" s="36"/>
      <c r="D27" s="36"/>
      <c r="E27" s="37"/>
      <c r="F27" s="17">
        <v>2813100</v>
      </c>
      <c r="G27" s="18"/>
      <c r="H27" s="32"/>
      <c r="I27" s="32"/>
      <c r="J27" s="32"/>
      <c r="K27" s="44" t="s">
        <v>52</v>
      </c>
      <c r="L27" s="45"/>
      <c r="M27" s="45"/>
    </row>
    <row r="28" spans="1:13" ht="12.75" customHeight="1">
      <c r="A28" s="35" t="s">
        <v>56</v>
      </c>
      <c r="B28" s="36"/>
      <c r="C28" s="36"/>
      <c r="D28" s="36"/>
      <c r="E28" s="37"/>
      <c r="F28" s="17">
        <v>2359000</v>
      </c>
      <c r="G28" s="18"/>
      <c r="H28" s="32"/>
      <c r="I28" s="32"/>
      <c r="J28" s="32"/>
      <c r="K28" s="44" t="s">
        <v>52</v>
      </c>
      <c r="L28" s="45"/>
      <c r="M28" s="45"/>
    </row>
    <row r="29" spans="1:13" ht="12.75" customHeight="1">
      <c r="A29" s="35" t="s">
        <v>23</v>
      </c>
      <c r="B29" s="36"/>
      <c r="C29" s="36"/>
      <c r="D29" s="36"/>
      <c r="E29" s="37"/>
      <c r="F29" s="17">
        <v>947105</v>
      </c>
      <c r="G29" s="18"/>
      <c r="H29" s="32"/>
      <c r="I29" s="32"/>
      <c r="J29" s="32"/>
      <c r="K29" s="44" t="s">
        <v>53</v>
      </c>
      <c r="L29" s="45"/>
      <c r="M29" s="45"/>
    </row>
    <row r="30" spans="1:13" ht="24" customHeight="1">
      <c r="A30" s="35" t="s">
        <v>26</v>
      </c>
      <c r="B30" s="36"/>
      <c r="C30" s="36"/>
      <c r="D30" s="36"/>
      <c r="E30" s="37"/>
      <c r="F30" s="17">
        <v>9557700</v>
      </c>
      <c r="G30" s="18"/>
      <c r="H30" s="32"/>
      <c r="I30" s="32"/>
      <c r="J30" s="32"/>
      <c r="K30" s="44" t="s">
        <v>52</v>
      </c>
      <c r="L30" s="45"/>
      <c r="M30" s="45"/>
    </row>
    <row r="31" spans="1:13" ht="12.75">
      <c r="A31" s="35" t="s">
        <v>27</v>
      </c>
      <c r="B31" s="36"/>
      <c r="C31" s="36"/>
      <c r="D31" s="36"/>
      <c r="E31" s="37"/>
      <c r="F31" s="19">
        <f>(F27+F28+F29)/F30</f>
        <v>0.640238237232807</v>
      </c>
      <c r="G31" s="18"/>
      <c r="H31" s="32"/>
      <c r="I31" s="32"/>
      <c r="J31" s="32"/>
      <c r="K31" s="44"/>
      <c r="L31" s="45"/>
      <c r="M31" s="45"/>
    </row>
    <row r="32" spans="1:13" ht="12.75">
      <c r="A32" s="35" t="s">
        <v>24</v>
      </c>
      <c r="B32" s="36"/>
      <c r="C32" s="36"/>
      <c r="D32" s="36"/>
      <c r="E32" s="37"/>
      <c r="F32" s="19">
        <f>E7</f>
        <v>267.08213081379307</v>
      </c>
      <c r="G32" s="18"/>
      <c r="H32" s="32"/>
      <c r="I32" s="32"/>
      <c r="J32" s="32"/>
      <c r="K32" s="44" t="s">
        <v>28</v>
      </c>
      <c r="L32" s="45"/>
      <c r="M32" s="45"/>
    </row>
    <row r="33" spans="1:12" ht="11.25">
      <c r="A33" s="35" t="s">
        <v>29</v>
      </c>
      <c r="B33" s="36"/>
      <c r="C33" s="36"/>
      <c r="D33" s="36"/>
      <c r="E33" s="37"/>
      <c r="F33" s="19">
        <f>F32*F31</f>
        <v>170.99619262860486</v>
      </c>
      <c r="G33" s="18"/>
      <c r="H33" s="32"/>
      <c r="I33" s="32"/>
      <c r="J33" s="32"/>
      <c r="K33" s="32"/>
      <c r="L33" s="30"/>
    </row>
    <row r="34" spans="7:10" ht="11.25">
      <c r="G34" s="2"/>
      <c r="H34" s="30"/>
      <c r="I34" s="30"/>
      <c r="J34" s="30"/>
    </row>
    <row r="36" spans="1:7" ht="15.75">
      <c r="A36" s="38" t="s">
        <v>48</v>
      </c>
      <c r="B36" s="39"/>
      <c r="C36" s="40"/>
      <c r="D36" s="40"/>
      <c r="E36" s="40"/>
      <c r="F36" s="40"/>
      <c r="G36" s="40"/>
    </row>
    <row r="37" spans="1:10" ht="22.5">
      <c r="A37" s="41" t="s">
        <v>30</v>
      </c>
      <c r="B37" s="42"/>
      <c r="C37" s="42"/>
      <c r="D37" s="42"/>
      <c r="E37" s="43"/>
      <c r="F37" s="4" t="s">
        <v>36</v>
      </c>
      <c r="G37" s="2"/>
      <c r="H37" s="30"/>
      <c r="I37" s="30"/>
      <c r="J37" s="30"/>
    </row>
    <row r="38" spans="1:10" ht="11.25">
      <c r="A38" s="35" t="s">
        <v>31</v>
      </c>
      <c r="B38" s="36"/>
      <c r="C38" s="36"/>
      <c r="D38" s="36"/>
      <c r="E38" s="37"/>
      <c r="F38" s="19">
        <f>E7</f>
        <v>267.08213081379307</v>
      </c>
      <c r="G38" s="2"/>
      <c r="H38" s="30"/>
      <c r="I38" s="30"/>
      <c r="J38" s="30"/>
    </row>
    <row r="39" spans="1:10" ht="11.25">
      <c r="A39" s="35" t="s">
        <v>32</v>
      </c>
      <c r="B39" s="36"/>
      <c r="C39" s="36"/>
      <c r="D39" s="36"/>
      <c r="E39" s="37"/>
      <c r="F39" s="20">
        <f>F17</f>
        <v>610.5</v>
      </c>
      <c r="G39" s="2"/>
      <c r="H39" s="30"/>
      <c r="I39" s="30"/>
      <c r="J39" s="30"/>
    </row>
    <row r="40" spans="1:10" ht="11.25" customHeight="1">
      <c r="A40" s="35" t="s">
        <v>57</v>
      </c>
      <c r="B40" s="36"/>
      <c r="C40" s="36"/>
      <c r="D40" s="36"/>
      <c r="E40" s="37"/>
      <c r="F40" s="19">
        <f>F24</f>
        <v>0</v>
      </c>
      <c r="G40" s="2"/>
      <c r="H40" s="30"/>
      <c r="I40" s="30"/>
      <c r="J40" s="30"/>
    </row>
    <row r="41" spans="1:10" ht="11.25">
      <c r="A41" s="35" t="s">
        <v>33</v>
      </c>
      <c r="B41" s="36"/>
      <c r="C41" s="36"/>
      <c r="D41" s="36"/>
      <c r="E41" s="37"/>
      <c r="F41" s="19">
        <f>F33</f>
        <v>170.99619262860486</v>
      </c>
      <c r="G41" s="2"/>
      <c r="H41" s="30"/>
      <c r="I41" s="30"/>
      <c r="J41" s="30"/>
    </row>
    <row r="42" spans="1:10" ht="11.25">
      <c r="A42" s="35" t="s">
        <v>34</v>
      </c>
      <c r="B42" s="36"/>
      <c r="C42" s="36"/>
      <c r="D42" s="36"/>
      <c r="E42" s="37"/>
      <c r="F42" s="19">
        <f>SUM(F38:F41)</f>
        <v>1048.578323442398</v>
      </c>
      <c r="G42" s="2"/>
      <c r="H42" s="30"/>
      <c r="I42" s="30"/>
      <c r="J42" s="30"/>
    </row>
    <row r="43" spans="1:10" ht="11.25">
      <c r="A43" s="35" t="s">
        <v>37</v>
      </c>
      <c r="B43" s="36"/>
      <c r="C43" s="36"/>
      <c r="D43" s="36"/>
      <c r="E43" s="37"/>
      <c r="F43" s="4">
        <v>15</v>
      </c>
      <c r="G43" s="2"/>
      <c r="H43" s="30"/>
      <c r="I43" s="30"/>
      <c r="J43" s="30"/>
    </row>
    <row r="44" spans="1:10" ht="11.25">
      <c r="A44" s="35" t="s">
        <v>35</v>
      </c>
      <c r="B44" s="36"/>
      <c r="C44" s="36"/>
      <c r="D44" s="36"/>
      <c r="E44" s="37"/>
      <c r="F44" s="17">
        <f>F42/F43</f>
        <v>69.90522156282653</v>
      </c>
      <c r="G44" s="2"/>
      <c r="H44" s="30"/>
      <c r="I44" s="30"/>
      <c r="J44" s="30"/>
    </row>
    <row r="45" spans="1:2" ht="12.75">
      <c r="A45" s="21"/>
      <c r="B45" s="21"/>
    </row>
    <row r="46" spans="1:2" ht="12.75">
      <c r="A46" s="21" t="s">
        <v>3</v>
      </c>
      <c r="B46" s="21"/>
    </row>
  </sheetData>
  <sheetProtection/>
  <mergeCells count="29">
    <mergeCell ref="A43:E43"/>
    <mergeCell ref="A44:E44"/>
    <mergeCell ref="A33:E33"/>
    <mergeCell ref="A36:G36"/>
    <mergeCell ref="A37:E37"/>
    <mergeCell ref="A38:E38"/>
    <mergeCell ref="A39:E39"/>
    <mergeCell ref="A40:E40"/>
    <mergeCell ref="A32:E32"/>
    <mergeCell ref="K32:M32"/>
    <mergeCell ref="A41:E41"/>
    <mergeCell ref="A42:E42"/>
    <mergeCell ref="A30:E30"/>
    <mergeCell ref="K30:M30"/>
    <mergeCell ref="A31:E31"/>
    <mergeCell ref="K31:M31"/>
    <mergeCell ref="A29:E29"/>
    <mergeCell ref="K29:M29"/>
    <mergeCell ref="A10:E10"/>
    <mergeCell ref="A20:G20"/>
    <mergeCell ref="A26:F26"/>
    <mergeCell ref="A27:E27"/>
    <mergeCell ref="A1:G1"/>
    <mergeCell ref="A2:G2"/>
    <mergeCell ref="A3:G3"/>
    <mergeCell ref="A5:E5"/>
    <mergeCell ref="K27:M27"/>
    <mergeCell ref="A28:E28"/>
    <mergeCell ref="K28:M28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2015-01-10T03:30:58Z</cp:lastPrinted>
  <dcterms:created xsi:type="dcterms:W3CDTF">1996-10-08T23:32:33Z</dcterms:created>
  <dcterms:modified xsi:type="dcterms:W3CDTF">2015-01-10T03:31:04Z</dcterms:modified>
  <cp:category/>
  <cp:version/>
  <cp:contentType/>
  <cp:contentStatus/>
</cp:coreProperties>
</file>